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60" yWindow="-15" windowWidth="18090" windowHeight="12120" activeTab="2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</sheets>
  <calcPr calcId="144525"/>
</workbook>
</file>

<file path=xl/calcChain.xml><?xml version="1.0" encoding="utf-8"?>
<calcChain xmlns="http://schemas.openxmlformats.org/spreadsheetml/2006/main">
  <c r="K16" i="23" l="1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L8" i="30"/>
  <c r="J8" i="30"/>
  <c r="G8" i="30"/>
  <c r="L7" i="30"/>
  <c r="J7" i="30"/>
  <c r="G7" i="30"/>
  <c r="L6" i="30"/>
  <c r="J6" i="30"/>
  <c r="G6" i="30"/>
  <c r="N6" i="30" s="1"/>
  <c r="L5" i="30"/>
  <c r="J5" i="30"/>
  <c r="G5" i="30"/>
  <c r="N5" i="30" s="1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N13" i="29" s="1"/>
  <c r="O13" i="30" s="1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N7" i="28" s="1"/>
  <c r="O7" i="29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O17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O8" i="29" s="1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7" i="30" l="1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K20" i="22" l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L20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<sst xmlns="http://schemas.openxmlformats.org/spreadsheetml/2006/main" count="670" uniqueCount="87">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</sst>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8" fillId="0" borderId="14" xfId="0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4" fontId="28" fillId="0" borderId="14" xfId="0" applyNumberFormat="1" applyFont="1" applyFill="1" applyBorder="1" applyAlignment="1">
      <alignment horizontal="center" vertical="center" wrapText="1" readingOrder="1"/>
    </xf>
    <xf numFmtId="2" fontId="28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4" fontId="30" fillId="0" borderId="0" xfId="0" applyNumberFormat="1" applyFont="1"/>
    <xf numFmtId="4" fontId="29" fillId="0" borderId="0" xfId="0" applyNumberFormat="1" applyFont="1"/>
    <xf numFmtId="4" fontId="11" fillId="0" borderId="14" xfId="0" applyNumberFormat="1" applyFont="1" applyFill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12" xfId="0" applyFont="1" applyBorder="1" applyAlignment="1">
      <alignment horizontal="center" vertical="center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0" fontId="7" fillId="7" borderId="14" xfId="0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 wrapText="1" readingOrder="1"/>
    </xf>
    <xf numFmtId="0" fontId="15" fillId="7" borderId="19" xfId="0" applyFont="1" applyFill="1" applyBorder="1" applyAlignment="1">
      <alignment horizontal="center" vertical="center" wrapText="1" readingOrder="1"/>
    </xf>
    <xf numFmtId="3" fontId="16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3" fontId="16" fillId="8" borderId="19" xfId="0" applyNumberFormat="1" applyFont="1" applyFill="1" applyBorder="1" applyAlignment="1" applyProtection="1">
      <alignment horizontal="center" vertical="center" wrapText="1"/>
    </xf>
    <xf numFmtId="43" fontId="10" fillId="7" borderId="19" xfId="1" applyFont="1" applyFill="1" applyBorder="1" applyAlignment="1">
      <alignment horizontal="center" vertical="center" wrapText="1"/>
    </xf>
    <xf numFmtId="166" fontId="16" fillId="6" borderId="19" xfId="0" applyNumberFormat="1" applyFont="1" applyFill="1" applyBorder="1" applyAlignment="1" applyProtection="1">
      <alignment horizontal="center" vertical="center" wrapText="1"/>
    </xf>
    <xf numFmtId="3" fontId="14" fillId="3" borderId="19" xfId="0" applyNumberFormat="1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04" t="s">
        <v>59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60" t="s">
        <v>53</v>
      </c>
      <c r="P1" s="41">
        <v>44161</v>
      </c>
    </row>
    <row r="2" spans="1:25" ht="54.75" customHeight="1" thickBot="1">
      <c r="C2" s="96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58</v>
      </c>
      <c r="O2" s="87" t="s">
        <v>57</v>
      </c>
      <c r="P2" s="102" t="s">
        <v>56</v>
      </c>
      <c r="Q2" s="88" t="s">
        <v>37</v>
      </c>
    </row>
    <row r="3" spans="1:25" ht="38.25" customHeight="1" thickBot="1">
      <c r="C3" s="96"/>
      <c r="D3" s="90" t="s">
        <v>36</v>
      </c>
      <c r="E3" s="90" t="s">
        <v>35</v>
      </c>
      <c r="F3" s="90" t="s">
        <v>34</v>
      </c>
      <c r="G3" s="92" t="s">
        <v>29</v>
      </c>
      <c r="H3" s="94" t="s">
        <v>33</v>
      </c>
      <c r="I3" s="96" t="s">
        <v>32</v>
      </c>
      <c r="J3" s="98" t="s">
        <v>29</v>
      </c>
      <c r="K3" s="100" t="s">
        <v>31</v>
      </c>
      <c r="L3" s="96" t="s">
        <v>30</v>
      </c>
      <c r="M3" s="110" t="s">
        <v>29</v>
      </c>
      <c r="N3" s="108"/>
      <c r="O3" s="87"/>
      <c r="P3" s="102"/>
      <c r="Q3" s="88"/>
    </row>
    <row r="4" spans="1:25" ht="36.75" customHeight="1" thickBot="1">
      <c r="C4" s="97"/>
      <c r="D4" s="91"/>
      <c r="E4" s="91"/>
      <c r="F4" s="91"/>
      <c r="G4" s="93"/>
      <c r="H4" s="95"/>
      <c r="I4" s="97"/>
      <c r="J4" s="99"/>
      <c r="K4" s="101"/>
      <c r="L4" s="97"/>
      <c r="M4" s="111"/>
      <c r="N4" s="109"/>
      <c r="O4" s="87"/>
      <c r="P4" s="103"/>
      <c r="Q4" s="8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5">
        <v>-38753156.869999997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42">
        <v>0.96</v>
      </c>
      <c r="E6" s="74">
        <v>0.9</v>
      </c>
      <c r="F6" s="42">
        <v>0.64</v>
      </c>
      <c r="G6" s="55">
        <f t="shared" si="0"/>
        <v>3</v>
      </c>
      <c r="H6" s="65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5">
        <v>-61918959.990000002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5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84">
        <v>-738316.74</v>
      </c>
      <c r="Q7" s="65">
        <v>-790764.87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5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84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5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84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5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84">
        <v>-160767.79999999999</v>
      </c>
      <c r="Q10" s="65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5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84">
        <v>-500513.71</v>
      </c>
      <c r="Q11" s="65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74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5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5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84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5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84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84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84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5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84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5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84">
        <v>-796980.52</v>
      </c>
      <c r="Q18" s="65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5">
        <v>-3545406.22</v>
      </c>
      <c r="I19" s="65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84">
        <v>-158219.95000000001</v>
      </c>
      <c r="Q19" s="65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5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84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5" sqref="D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8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9" t="s">
        <v>84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60" t="s">
        <v>53</v>
      </c>
      <c r="P1" s="68"/>
      <c r="Q1" s="41"/>
    </row>
    <row r="2" spans="1:25" ht="54.75" customHeight="1" thickBot="1">
      <c r="C2" s="117" t="s">
        <v>41</v>
      </c>
      <c r="D2" s="124" t="s">
        <v>40</v>
      </c>
      <c r="E2" s="124"/>
      <c r="F2" s="124"/>
      <c r="G2" s="124"/>
      <c r="H2" s="125" t="s">
        <v>39</v>
      </c>
      <c r="I2" s="125"/>
      <c r="J2" s="125"/>
      <c r="K2" s="126" t="s">
        <v>38</v>
      </c>
      <c r="L2" s="126"/>
      <c r="M2" s="126"/>
      <c r="N2" s="127" t="s">
        <v>85</v>
      </c>
      <c r="O2" s="112" t="s">
        <v>86</v>
      </c>
      <c r="P2" s="120" t="s">
        <v>56</v>
      </c>
      <c r="Q2" s="113" t="s">
        <v>37</v>
      </c>
    </row>
    <row r="3" spans="1:25" ht="38.25" customHeight="1" thickBot="1">
      <c r="C3" s="117"/>
      <c r="D3" s="114" t="s">
        <v>36</v>
      </c>
      <c r="E3" s="114" t="s">
        <v>35</v>
      </c>
      <c r="F3" s="114" t="s">
        <v>34</v>
      </c>
      <c r="G3" s="115" t="s">
        <v>29</v>
      </c>
      <c r="H3" s="116" t="s">
        <v>33</v>
      </c>
      <c r="I3" s="117" t="s">
        <v>32</v>
      </c>
      <c r="J3" s="118" t="s">
        <v>29</v>
      </c>
      <c r="K3" s="119" t="s">
        <v>31</v>
      </c>
      <c r="L3" s="117" t="s">
        <v>30</v>
      </c>
      <c r="M3" s="128" t="s">
        <v>29</v>
      </c>
      <c r="N3" s="127"/>
      <c r="O3" s="112"/>
      <c r="P3" s="121"/>
      <c r="Q3" s="113"/>
    </row>
    <row r="4" spans="1:25" ht="36.75" customHeight="1" thickBot="1">
      <c r="C4" s="117"/>
      <c r="D4" s="114"/>
      <c r="E4" s="114"/>
      <c r="F4" s="114"/>
      <c r="G4" s="115"/>
      <c r="H4" s="116"/>
      <c r="I4" s="117"/>
      <c r="J4" s="118"/>
      <c r="K4" s="119"/>
      <c r="L4" s="117"/>
      <c r="M4" s="128"/>
      <c r="N4" s="127"/>
      <c r="O4" s="112"/>
      <c r="P4" s="122"/>
      <c r="Q4" s="11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1" t="s">
        <v>28</v>
      </c>
      <c r="D5" s="80"/>
      <c r="E5" s="80"/>
      <c r="F5" s="80"/>
      <c r="G5" s="47">
        <f t="shared" ref="G5:G20" si="0">(IF(D5&lt;1.5,1,0))+(IF(E5&lt;1,1,0))+(IF(F5&lt;0.8,1,0))</f>
        <v>3</v>
      </c>
      <c r="H5" s="81"/>
      <c r="I5" s="82"/>
      <c r="J5" s="42">
        <f t="shared" ref="J5:J20" si="1">IF(I5&lt;0,1,0)+IF(H5&lt;0,1,0)</f>
        <v>0</v>
      </c>
      <c r="K5" s="57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มิ.ย.64!N5</f>
        <v>3</v>
      </c>
      <c r="P5" s="81"/>
      <c r="Q5" s="81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1" t="s">
        <v>27</v>
      </c>
      <c r="D6" s="80"/>
      <c r="E6" s="80"/>
      <c r="F6" s="80"/>
      <c r="G6" s="55">
        <f t="shared" si="0"/>
        <v>3</v>
      </c>
      <c r="H6" s="81"/>
      <c r="I6" s="82"/>
      <c r="J6" s="55">
        <f>IF(I6&lt;0,1,0)+IF(H6&lt;0,1,0)</f>
        <v>0</v>
      </c>
      <c r="K6" s="57">
        <f t="shared" ref="K6:K20" si="3">SUM(I6/10)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มิ.ย.64!N6</f>
        <v>3</v>
      </c>
      <c r="P6" s="83"/>
      <c r="Q6" s="81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1" t="s">
        <v>26</v>
      </c>
      <c r="D7" s="80"/>
      <c r="E7" s="80"/>
      <c r="F7" s="80"/>
      <c r="G7" s="42">
        <f t="shared" si="0"/>
        <v>3</v>
      </c>
      <c r="H7" s="83"/>
      <c r="I7" s="82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มิ.ย.64!N7</f>
        <v>3</v>
      </c>
      <c r="P7" s="81"/>
      <c r="Q7" s="81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1" t="s">
        <v>25</v>
      </c>
      <c r="D8" s="80"/>
      <c r="E8" s="80"/>
      <c r="F8" s="80"/>
      <c r="G8" s="63">
        <f t="shared" si="0"/>
        <v>3</v>
      </c>
      <c r="H8" s="81"/>
      <c r="I8" s="82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มิ.ย.64!N8</f>
        <v>3</v>
      </c>
      <c r="P8" s="81"/>
      <c r="Q8" s="81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1" t="s">
        <v>24</v>
      </c>
      <c r="D9" s="80"/>
      <c r="E9" s="80"/>
      <c r="F9" s="80"/>
      <c r="G9" s="47">
        <f t="shared" si="0"/>
        <v>3</v>
      </c>
      <c r="H9" s="81"/>
      <c r="I9" s="82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มิ.ย.64!N9</f>
        <v>3</v>
      </c>
      <c r="P9" s="81"/>
      <c r="Q9" s="81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2" t="s">
        <v>23</v>
      </c>
      <c r="D10" s="80"/>
      <c r="E10" s="80"/>
      <c r="F10" s="80"/>
      <c r="G10" s="42">
        <f t="shared" si="0"/>
        <v>3</v>
      </c>
      <c r="H10" s="81"/>
      <c r="I10" s="82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มิ.ย.64!N10</f>
        <v>3</v>
      </c>
      <c r="P10" s="81"/>
      <c r="Q10" s="81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2" t="s">
        <v>22</v>
      </c>
      <c r="D11" s="80"/>
      <c r="E11" s="80"/>
      <c r="F11" s="80"/>
      <c r="G11" s="42">
        <f t="shared" si="0"/>
        <v>3</v>
      </c>
      <c r="H11" s="83"/>
      <c r="I11" s="82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มิ.ย.64!N11</f>
        <v>3</v>
      </c>
      <c r="P11" s="81"/>
      <c r="Q11" s="81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2" t="s">
        <v>21</v>
      </c>
      <c r="D12" s="80"/>
      <c r="E12" s="80"/>
      <c r="F12" s="80"/>
      <c r="G12" s="42">
        <f t="shared" si="0"/>
        <v>3</v>
      </c>
      <c r="H12" s="81"/>
      <c r="I12" s="82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มิ.ย.64!N12</f>
        <v>3</v>
      </c>
      <c r="P12" s="81"/>
      <c r="Q12" s="81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2" t="s">
        <v>20</v>
      </c>
      <c r="D13" s="80"/>
      <c r="E13" s="80"/>
      <c r="F13" s="80"/>
      <c r="G13" s="42">
        <f t="shared" si="0"/>
        <v>3</v>
      </c>
      <c r="H13" s="81"/>
      <c r="I13" s="82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มิ.ย.64!N13</f>
        <v>3</v>
      </c>
      <c r="P13" s="81"/>
      <c r="Q13" s="81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2" t="s">
        <v>19</v>
      </c>
      <c r="D14" s="80"/>
      <c r="E14" s="80"/>
      <c r="F14" s="80"/>
      <c r="G14" s="47">
        <f t="shared" si="0"/>
        <v>3</v>
      </c>
      <c r="H14" s="81"/>
      <c r="I14" s="82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มิ.ย.64!N14</f>
        <v>3</v>
      </c>
      <c r="P14" s="81"/>
      <c r="Q14" s="81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2" t="s">
        <v>18</v>
      </c>
      <c r="D15" s="80"/>
      <c r="E15" s="80"/>
      <c r="F15" s="80"/>
      <c r="G15" s="47">
        <f t="shared" si="0"/>
        <v>3</v>
      </c>
      <c r="H15" s="81"/>
      <c r="I15" s="82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มิ.ย.64!N15</f>
        <v>3</v>
      </c>
      <c r="P15" s="81"/>
      <c r="Q15" s="81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2" t="s">
        <v>17</v>
      </c>
      <c r="D16" s="80"/>
      <c r="E16" s="80"/>
      <c r="F16" s="80"/>
      <c r="G16" s="47">
        <f t="shared" si="0"/>
        <v>3</v>
      </c>
      <c r="H16" s="81"/>
      <c r="I16" s="82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มิ.ย.64!N16</f>
        <v>3</v>
      </c>
      <c r="P16" s="81"/>
      <c r="Q16" s="81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มิ.ย.64!N17</f>
        <v>3</v>
      </c>
      <c r="P17" s="76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2" t="s">
        <v>15</v>
      </c>
      <c r="D18" s="74"/>
      <c r="E18" s="56"/>
      <c r="F18" s="74"/>
      <c r="G18" s="42">
        <f t="shared" si="0"/>
        <v>3</v>
      </c>
      <c r="H18" s="53"/>
      <c r="I18" s="65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มิ.ย.64!N18</f>
        <v>3</v>
      </c>
      <c r="P18" s="76"/>
      <c r="Q18" s="65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2" t="s">
        <v>14</v>
      </c>
      <c r="D19" s="74"/>
      <c r="E19" s="74"/>
      <c r="F19" s="74"/>
      <c r="G19" s="42">
        <f t="shared" si="0"/>
        <v>3</v>
      </c>
      <c r="H19" s="65"/>
      <c r="I19" s="5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มิ.ย.64!N19</f>
        <v>3</v>
      </c>
      <c r="P19" s="76"/>
      <c r="Q19" s="65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มิ.ย.64!N20</f>
        <v>3</v>
      </c>
      <c r="P20" s="76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59"/>
      <c r="N27" s="59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3" t="s">
        <v>60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60" t="s">
        <v>53</v>
      </c>
      <c r="P1" s="41">
        <v>44182</v>
      </c>
    </row>
    <row r="2" spans="1:25" ht="54.75" customHeight="1" thickBot="1">
      <c r="C2" s="117" t="s">
        <v>41</v>
      </c>
      <c r="D2" s="124" t="s">
        <v>40</v>
      </c>
      <c r="E2" s="124"/>
      <c r="F2" s="124"/>
      <c r="G2" s="124"/>
      <c r="H2" s="125" t="s">
        <v>39</v>
      </c>
      <c r="I2" s="125"/>
      <c r="J2" s="125"/>
      <c r="K2" s="126" t="s">
        <v>38</v>
      </c>
      <c r="L2" s="126"/>
      <c r="M2" s="126"/>
      <c r="N2" s="127" t="s">
        <v>62</v>
      </c>
      <c r="O2" s="112" t="s">
        <v>61</v>
      </c>
      <c r="P2" s="120" t="s">
        <v>56</v>
      </c>
      <c r="Q2" s="113" t="s">
        <v>37</v>
      </c>
    </row>
    <row r="3" spans="1:25" ht="38.25" customHeight="1" thickBot="1">
      <c r="C3" s="117"/>
      <c r="D3" s="114" t="s">
        <v>36</v>
      </c>
      <c r="E3" s="114" t="s">
        <v>35</v>
      </c>
      <c r="F3" s="114" t="s">
        <v>34</v>
      </c>
      <c r="G3" s="115" t="s">
        <v>29</v>
      </c>
      <c r="H3" s="116" t="s">
        <v>33</v>
      </c>
      <c r="I3" s="117" t="s">
        <v>32</v>
      </c>
      <c r="J3" s="118" t="s">
        <v>29</v>
      </c>
      <c r="K3" s="119" t="s">
        <v>31</v>
      </c>
      <c r="L3" s="117" t="s">
        <v>30</v>
      </c>
      <c r="M3" s="128" t="s">
        <v>29</v>
      </c>
      <c r="N3" s="127"/>
      <c r="O3" s="112"/>
      <c r="P3" s="121"/>
      <c r="Q3" s="113"/>
    </row>
    <row r="4" spans="1:25" ht="36.75" customHeight="1" thickBot="1">
      <c r="C4" s="117"/>
      <c r="D4" s="114"/>
      <c r="E4" s="114"/>
      <c r="F4" s="114"/>
      <c r="G4" s="115"/>
      <c r="H4" s="116"/>
      <c r="I4" s="117"/>
      <c r="J4" s="118"/>
      <c r="K4" s="119"/>
      <c r="L4" s="117"/>
      <c r="M4" s="128"/>
      <c r="N4" s="127"/>
      <c r="O4" s="112"/>
      <c r="P4" s="122"/>
      <c r="Q4" s="11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ต.ค.63!N5</f>
        <v>0</v>
      </c>
      <c r="P5" s="76">
        <v>82029230.180000007</v>
      </c>
      <c r="Q5" s="65">
        <v>-33109030.469999999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4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ต.ค.63!N6</f>
        <v>4</v>
      </c>
      <c r="P6" s="76">
        <v>42139789.770000003</v>
      </c>
      <c r="Q6" s="65">
        <v>-49281903.859999999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ต.ค.63!N7</f>
        <v>1</v>
      </c>
      <c r="P7" s="76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ต.ค.63!N8</f>
        <v>1</v>
      </c>
      <c r="P8" s="76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ต.ค.63!N9</f>
        <v>1</v>
      </c>
      <c r="P9" s="76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ต.ค.63!N10</f>
        <v>2</v>
      </c>
      <c r="P10" s="76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ต.ค.63!N11</f>
        <v>5</v>
      </c>
      <c r="P11" s="76">
        <v>16059031.449999999</v>
      </c>
      <c r="Q11" s="65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ต.ค.63!N12</f>
        <v>1</v>
      </c>
      <c r="P12" s="76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ต.ค.63!N13</f>
        <v>2</v>
      </c>
      <c r="P13" s="76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ต.ค.63!N14</f>
        <v>1</v>
      </c>
      <c r="P14" s="76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ต.ค.63!N15</f>
        <v>0</v>
      </c>
      <c r="P15" s="76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ต.ค.63!N16</f>
        <v>0</v>
      </c>
      <c r="P16" s="76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ต.ค.63!N17</f>
        <v>2</v>
      </c>
      <c r="P17" s="76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ต.ค.63!N18</f>
        <v>5</v>
      </c>
      <c r="P18" s="76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2" t="s">
        <v>14</v>
      </c>
      <c r="D19" s="74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ต.ค.63!N19</f>
        <v>7</v>
      </c>
      <c r="P19" s="76">
        <v>5109859.46</v>
      </c>
      <c r="Q19" s="65">
        <v>-360789.67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ต.ค.63!N20</f>
        <v>1</v>
      </c>
      <c r="P20" s="76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20" sqref="D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3" t="s">
        <v>63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66" t="s">
        <v>53</v>
      </c>
      <c r="P1" s="67">
        <v>242537</v>
      </c>
      <c r="Q1" s="41"/>
    </row>
    <row r="2" spans="1:25" ht="54.75" customHeight="1" thickBot="1">
      <c r="C2" s="117" t="s">
        <v>41</v>
      </c>
      <c r="D2" s="124" t="s">
        <v>40</v>
      </c>
      <c r="E2" s="124"/>
      <c r="F2" s="124"/>
      <c r="G2" s="124"/>
      <c r="H2" s="125" t="s">
        <v>39</v>
      </c>
      <c r="I2" s="125"/>
      <c r="J2" s="125"/>
      <c r="K2" s="126" t="s">
        <v>38</v>
      </c>
      <c r="L2" s="126"/>
      <c r="M2" s="126"/>
      <c r="N2" s="127" t="s">
        <v>64</v>
      </c>
      <c r="O2" s="112" t="s">
        <v>65</v>
      </c>
      <c r="P2" s="113" t="s">
        <v>56</v>
      </c>
      <c r="Q2" s="113" t="s">
        <v>37</v>
      </c>
    </row>
    <row r="3" spans="1:25" ht="38.25" customHeight="1" thickBot="1">
      <c r="C3" s="117"/>
      <c r="D3" s="114" t="s">
        <v>36</v>
      </c>
      <c r="E3" s="114" t="s">
        <v>35</v>
      </c>
      <c r="F3" s="114" t="s">
        <v>34</v>
      </c>
      <c r="G3" s="115" t="s">
        <v>29</v>
      </c>
      <c r="H3" s="116" t="s">
        <v>33</v>
      </c>
      <c r="I3" s="117" t="s">
        <v>32</v>
      </c>
      <c r="J3" s="118" t="s">
        <v>29</v>
      </c>
      <c r="K3" s="119" t="s">
        <v>31</v>
      </c>
      <c r="L3" s="117" t="s">
        <v>30</v>
      </c>
      <c r="M3" s="128" t="s">
        <v>29</v>
      </c>
      <c r="N3" s="127"/>
      <c r="O3" s="112"/>
      <c r="P3" s="113"/>
      <c r="Q3" s="113"/>
    </row>
    <row r="4" spans="1:25" ht="36.75" customHeight="1" thickBot="1">
      <c r="C4" s="130"/>
      <c r="D4" s="131"/>
      <c r="E4" s="131"/>
      <c r="F4" s="131"/>
      <c r="G4" s="132"/>
      <c r="H4" s="133"/>
      <c r="I4" s="130"/>
      <c r="J4" s="134"/>
      <c r="K4" s="135"/>
      <c r="L4" s="130"/>
      <c r="M4" s="136"/>
      <c r="N4" s="137"/>
      <c r="O4" s="120"/>
      <c r="P4" s="138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พ.ย.63!N5</f>
        <v>0</v>
      </c>
      <c r="P5" s="76">
        <v>104507434.31</v>
      </c>
      <c r="Q5" s="65">
        <v>-45861274.520000003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พ.ย.63!N6</f>
        <v>2</v>
      </c>
      <c r="P6" s="76">
        <v>41640206.890000001</v>
      </c>
      <c r="Q6" s="65">
        <v>-62262187.490000002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พ.ย.63!N7</f>
        <v>0</v>
      </c>
      <c r="P7" s="76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พ.ย.63!N8</f>
        <v>0</v>
      </c>
      <c r="P8" s="76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พ.ย.63!N9</f>
        <v>0</v>
      </c>
      <c r="P9" s="76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พ.ย.63!N10</f>
        <v>0</v>
      </c>
      <c r="P10" s="76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2" t="s">
        <v>22</v>
      </c>
      <c r="D11" s="69">
        <v>1.28</v>
      </c>
      <c r="E11" s="47">
        <v>1.1299999999999999</v>
      </c>
      <c r="F11" s="56">
        <v>0.8</v>
      </c>
      <c r="G11" s="69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พ.ย.63!N11</f>
        <v>1</v>
      </c>
      <c r="P11" s="76">
        <v>12892040.51</v>
      </c>
      <c r="Q11" s="70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พ.ย.63!N12</f>
        <v>0</v>
      </c>
      <c r="P12" s="76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พ.ย.63!N13</f>
        <v>0</v>
      </c>
      <c r="P13" s="76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พ.ย.63!N14</f>
        <v>0</v>
      </c>
      <c r="P14" s="76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พ.ย.63!N15</f>
        <v>0</v>
      </c>
      <c r="P15" s="76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พ.ย.63!N16</f>
        <v>0</v>
      </c>
      <c r="P16" s="76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พ.ย.63!N17</f>
        <v>0</v>
      </c>
      <c r="P17" s="76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พ.ย.63!N18</f>
        <v>0</v>
      </c>
      <c r="P18" s="76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2" t="s">
        <v>14</v>
      </c>
      <c r="D19" s="69">
        <v>1.37</v>
      </c>
      <c r="E19" s="47">
        <v>1.21</v>
      </c>
      <c r="F19" s="47">
        <v>0.88</v>
      </c>
      <c r="G19" s="69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พ.ย.63!N19</f>
        <v>1</v>
      </c>
      <c r="P19" s="76">
        <v>4834674.22</v>
      </c>
      <c r="Q19" s="70">
        <v>-1721038.57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พ.ย.63!N20</f>
        <v>0</v>
      </c>
      <c r="P20" s="76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59"/>
      <c r="N27" s="59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7" sqref="O1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3" t="s">
        <v>66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60" t="s">
        <v>53</v>
      </c>
      <c r="P1" s="68"/>
      <c r="Q1" s="41"/>
    </row>
    <row r="2" spans="1:25" ht="54.75" customHeight="1" thickBot="1">
      <c r="C2" s="117" t="s">
        <v>41</v>
      </c>
      <c r="D2" s="124" t="s">
        <v>40</v>
      </c>
      <c r="E2" s="124"/>
      <c r="F2" s="124"/>
      <c r="G2" s="124"/>
      <c r="H2" s="125" t="s">
        <v>39</v>
      </c>
      <c r="I2" s="125"/>
      <c r="J2" s="125"/>
      <c r="K2" s="126" t="s">
        <v>38</v>
      </c>
      <c r="L2" s="126"/>
      <c r="M2" s="126"/>
      <c r="N2" s="127" t="s">
        <v>67</v>
      </c>
      <c r="O2" s="112" t="s">
        <v>68</v>
      </c>
      <c r="P2" s="120" t="s">
        <v>56</v>
      </c>
      <c r="Q2" s="113" t="s">
        <v>37</v>
      </c>
    </row>
    <row r="3" spans="1:25" ht="38.25" customHeight="1" thickBot="1">
      <c r="C3" s="117"/>
      <c r="D3" s="114" t="s">
        <v>36</v>
      </c>
      <c r="E3" s="114" t="s">
        <v>35</v>
      </c>
      <c r="F3" s="114" t="s">
        <v>34</v>
      </c>
      <c r="G3" s="115" t="s">
        <v>29</v>
      </c>
      <c r="H3" s="116" t="s">
        <v>33</v>
      </c>
      <c r="I3" s="117" t="s">
        <v>32</v>
      </c>
      <c r="J3" s="118" t="s">
        <v>29</v>
      </c>
      <c r="K3" s="119" t="s">
        <v>31</v>
      </c>
      <c r="L3" s="117" t="s">
        <v>30</v>
      </c>
      <c r="M3" s="128" t="s">
        <v>29</v>
      </c>
      <c r="N3" s="127"/>
      <c r="O3" s="112"/>
      <c r="P3" s="121"/>
      <c r="Q3" s="113"/>
    </row>
    <row r="4" spans="1:25" ht="36.75" customHeight="1" thickBot="1">
      <c r="C4" s="117"/>
      <c r="D4" s="114"/>
      <c r="E4" s="114"/>
      <c r="F4" s="114"/>
      <c r="G4" s="115"/>
      <c r="H4" s="116"/>
      <c r="I4" s="117"/>
      <c r="J4" s="118"/>
      <c r="K4" s="119"/>
      <c r="L4" s="117"/>
      <c r="M4" s="128"/>
      <c r="N4" s="127"/>
      <c r="O4" s="112"/>
      <c r="P4" s="122"/>
      <c r="Q4" s="11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SUM(I5/4)</f>
        <v>0</v>
      </c>
      <c r="L5" s="45" t="e">
        <f>+H5/K5</f>
        <v>#DIV/0!</v>
      </c>
      <c r="M5" s="43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3</v>
      </c>
      <c r="O5" s="46">
        <f>ธ.ค.63!N5</f>
        <v>0</v>
      </c>
      <c r="P5" s="53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1" t="s">
        <v>27</v>
      </c>
      <c r="D6" s="69"/>
      <c r="E6" s="69"/>
      <c r="F6" s="69"/>
      <c r="G6" s="55">
        <f t="shared" si="0"/>
        <v>3</v>
      </c>
      <c r="H6" s="70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69" t="b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>SUM(G6+J6+M6)</f>
        <v>3</v>
      </c>
      <c r="O6" s="46">
        <f>ธ.ค.63!N6</f>
        <v>3</v>
      </c>
      <c r="P6" s="53"/>
      <c r="Q6" s="70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1" t="s">
        <v>26</v>
      </c>
      <c r="D7" s="69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ธ.ค.63!N7</f>
        <v>0</v>
      </c>
      <c r="P7" s="53"/>
      <c r="Q7" s="70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53"/>
      <c r="I8" s="70"/>
      <c r="J8" s="71">
        <f t="shared" si="1"/>
        <v>0</v>
      </c>
      <c r="K8" s="72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ธ.ค.63!N8</f>
        <v>0</v>
      </c>
      <c r="P8" s="53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1" t="s">
        <v>24</v>
      </c>
      <c r="D9" s="56"/>
      <c r="E9" s="47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ธ.ค.63!N9</f>
        <v>0</v>
      </c>
      <c r="P9" s="53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2" t="s">
        <v>23</v>
      </c>
      <c r="D10" s="69"/>
      <c r="E10" s="56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ธ.ค.63!N10</f>
        <v>0</v>
      </c>
      <c r="P10" s="53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2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ธ.ค.63!N11</f>
        <v>1</v>
      </c>
      <c r="P11" s="53"/>
      <c r="Q11" s="70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2" t="s">
        <v>21</v>
      </c>
      <c r="D12" s="69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ธ.ค.63!N12</f>
        <v>0</v>
      </c>
      <c r="P12" s="53"/>
      <c r="Q12" s="70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2" t="s">
        <v>20</v>
      </c>
      <c r="D13" s="73"/>
      <c r="E13" s="56"/>
      <c r="F13" s="47"/>
      <c r="G13" s="69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ธ.ค.63!N13</f>
        <v>0</v>
      </c>
      <c r="P13" s="53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2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ธ.ค.63!N14</f>
        <v>0</v>
      </c>
      <c r="P14" s="53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2" t="s">
        <v>18</v>
      </c>
      <c r="D15" s="47"/>
      <c r="E15" s="47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ธ.ค.63!N15</f>
        <v>0</v>
      </c>
      <c r="P15" s="53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2" t="s">
        <v>17</v>
      </c>
      <c r="D16" s="56"/>
      <c r="E16" s="47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ธ.ค.63!N16</f>
        <v>0</v>
      </c>
      <c r="P16" s="53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2" t="s">
        <v>16</v>
      </c>
      <c r="D17" s="56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ธ.ค.63!N17</f>
        <v>0</v>
      </c>
      <c r="P17" s="53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2" t="s">
        <v>15</v>
      </c>
      <c r="D18" s="73"/>
      <c r="E18" s="47"/>
      <c r="F18" s="47"/>
      <c r="G18" s="69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ธ.ค.63!N18</f>
        <v>0</v>
      </c>
      <c r="P18" s="53"/>
      <c r="Q18" s="70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2" t="s">
        <v>14</v>
      </c>
      <c r="D19" s="69"/>
      <c r="E19" s="47"/>
      <c r="F19" s="69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ธ.ค.63!N19</f>
        <v>1</v>
      </c>
      <c r="P19" s="53"/>
      <c r="Q19" s="70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1" t="s">
        <v>13</v>
      </c>
      <c r="D20" s="47"/>
      <c r="E20" s="47"/>
      <c r="F20" s="47"/>
      <c r="G20" s="47">
        <f t="shared" si="0"/>
        <v>3</v>
      </c>
      <c r="H20" s="53"/>
      <c r="I20" s="70"/>
      <c r="J20" s="69">
        <f t="shared" si="1"/>
        <v>0</v>
      </c>
      <c r="K20" s="72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ธ.ค.63!N20</f>
        <v>0</v>
      </c>
      <c r="P20" s="53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59"/>
      <c r="N27" s="59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5" sqref="I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3" t="s">
        <v>69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P1" s="75" t="s">
        <v>53</v>
      </c>
      <c r="Q1" s="41"/>
    </row>
    <row r="2" spans="1:25" ht="54.75" customHeight="1" thickBot="1">
      <c r="C2" s="117" t="s">
        <v>41</v>
      </c>
      <c r="D2" s="124" t="s">
        <v>40</v>
      </c>
      <c r="E2" s="124"/>
      <c r="F2" s="124"/>
      <c r="G2" s="124"/>
      <c r="H2" s="125" t="s">
        <v>39</v>
      </c>
      <c r="I2" s="125"/>
      <c r="J2" s="125"/>
      <c r="K2" s="126" t="s">
        <v>38</v>
      </c>
      <c r="L2" s="126"/>
      <c r="M2" s="126"/>
      <c r="N2" s="127" t="s">
        <v>70</v>
      </c>
      <c r="O2" s="112" t="s">
        <v>71</v>
      </c>
      <c r="P2" s="120" t="s">
        <v>56</v>
      </c>
      <c r="Q2" s="113" t="s">
        <v>37</v>
      </c>
    </row>
    <row r="3" spans="1:25" ht="38.25" customHeight="1" thickBot="1">
      <c r="C3" s="117"/>
      <c r="D3" s="114" t="s">
        <v>36</v>
      </c>
      <c r="E3" s="114" t="s">
        <v>35</v>
      </c>
      <c r="F3" s="114" t="s">
        <v>34</v>
      </c>
      <c r="G3" s="115" t="s">
        <v>29</v>
      </c>
      <c r="H3" s="116" t="s">
        <v>33</v>
      </c>
      <c r="I3" s="117" t="s">
        <v>32</v>
      </c>
      <c r="J3" s="118" t="s">
        <v>29</v>
      </c>
      <c r="K3" s="119" t="s">
        <v>31</v>
      </c>
      <c r="L3" s="117" t="s">
        <v>30</v>
      </c>
      <c r="M3" s="128" t="s">
        <v>29</v>
      </c>
      <c r="N3" s="127"/>
      <c r="O3" s="112"/>
      <c r="P3" s="121"/>
      <c r="Q3" s="113"/>
    </row>
    <row r="4" spans="1:25" ht="36.75" customHeight="1" thickBot="1">
      <c r="C4" s="117"/>
      <c r="D4" s="114"/>
      <c r="E4" s="114"/>
      <c r="F4" s="114"/>
      <c r="G4" s="115"/>
      <c r="H4" s="116"/>
      <c r="I4" s="117"/>
      <c r="J4" s="118"/>
      <c r="K4" s="119"/>
      <c r="L4" s="117"/>
      <c r="M4" s="128"/>
      <c r="N4" s="127"/>
      <c r="O4" s="112"/>
      <c r="P4" s="122"/>
      <c r="Q4" s="11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1" t="s">
        <v>28</v>
      </c>
      <c r="D5" s="47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ม.ค.64!N5</f>
        <v>3</v>
      </c>
      <c r="P5" s="53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1" t="s">
        <v>27</v>
      </c>
      <c r="D6" s="42"/>
      <c r="E6" s="74"/>
      <c r="F6" s="42"/>
      <c r="G6" s="55">
        <f t="shared" si="0"/>
        <v>3</v>
      </c>
      <c r="H6" s="65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2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ม.ค.64!N6</f>
        <v>3</v>
      </c>
      <c r="P6" s="53"/>
      <c r="Q6" s="65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1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ม.ค.64!N7</f>
        <v>3</v>
      </c>
      <c r="P7" s="53"/>
      <c r="Q7" s="65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1" t="s">
        <v>25</v>
      </c>
      <c r="D8" s="47"/>
      <c r="E8" s="47"/>
      <c r="F8" s="56"/>
      <c r="G8" s="63">
        <f t="shared" si="0"/>
        <v>3</v>
      </c>
      <c r="H8" s="53"/>
      <c r="I8" s="65"/>
      <c r="J8" s="55">
        <f t="shared" si="1"/>
        <v>0</v>
      </c>
      <c r="K8" s="57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ม.ค.64!N8</f>
        <v>3</v>
      </c>
      <c r="P8" s="53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ม.ค.64!N9</f>
        <v>3</v>
      </c>
      <c r="P9" s="53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ม.ค.64!N10</f>
        <v>3</v>
      </c>
      <c r="P10" s="53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2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ม.ค.64!N11</f>
        <v>3</v>
      </c>
      <c r="P11" s="53"/>
      <c r="Q11" s="65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ม.ค.64!N12</f>
        <v>3</v>
      </c>
      <c r="P12" s="53"/>
      <c r="Q12" s="65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ม.ค.64!N13</f>
        <v>3</v>
      </c>
      <c r="P13" s="53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2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ม.ค.64!N14</f>
        <v>3</v>
      </c>
      <c r="P14" s="53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ม.ค.64!N15</f>
        <v>3</v>
      </c>
      <c r="P15" s="53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2" t="s">
        <v>17</v>
      </c>
      <c r="D16" s="56"/>
      <c r="E16" s="56"/>
      <c r="F16" s="47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ม.ค.64!N16</f>
        <v>3</v>
      </c>
      <c r="P16" s="53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ม.ค.64!N17</f>
        <v>3</v>
      </c>
      <c r="P17" s="53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2" t="s">
        <v>15</v>
      </c>
      <c r="D18" s="42"/>
      <c r="E18" s="56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ม.ค.64!N18</f>
        <v>3</v>
      </c>
      <c r="P18" s="53"/>
      <c r="Q18" s="65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2" t="s">
        <v>14</v>
      </c>
      <c r="D19" s="42"/>
      <c r="E19" s="47"/>
      <c r="F19" s="42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ม.ค.64!N19</f>
        <v>3</v>
      </c>
      <c r="P19" s="53"/>
      <c r="Q19" s="65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1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ม.ค.64!N20</f>
        <v>3</v>
      </c>
      <c r="P20" s="53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59"/>
      <c r="N27" s="59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3" sqref="P1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3" t="s">
        <v>72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P1" s="75" t="s">
        <v>53</v>
      </c>
      <c r="Q1" s="41"/>
    </row>
    <row r="2" spans="1:25" ht="54.75" customHeight="1" thickBot="1">
      <c r="C2" s="117" t="s">
        <v>41</v>
      </c>
      <c r="D2" s="124" t="s">
        <v>40</v>
      </c>
      <c r="E2" s="124"/>
      <c r="F2" s="124"/>
      <c r="G2" s="124"/>
      <c r="H2" s="125" t="s">
        <v>39</v>
      </c>
      <c r="I2" s="125"/>
      <c r="J2" s="125"/>
      <c r="K2" s="126" t="s">
        <v>38</v>
      </c>
      <c r="L2" s="126"/>
      <c r="M2" s="126"/>
      <c r="N2" s="127" t="s">
        <v>73</v>
      </c>
      <c r="O2" s="112" t="s">
        <v>74</v>
      </c>
      <c r="P2" s="120" t="s">
        <v>56</v>
      </c>
      <c r="Q2" s="113" t="s">
        <v>37</v>
      </c>
    </row>
    <row r="3" spans="1:25" ht="38.25" customHeight="1" thickBot="1">
      <c r="C3" s="117"/>
      <c r="D3" s="114" t="s">
        <v>36</v>
      </c>
      <c r="E3" s="114" t="s">
        <v>35</v>
      </c>
      <c r="F3" s="114" t="s">
        <v>34</v>
      </c>
      <c r="G3" s="115" t="s">
        <v>29</v>
      </c>
      <c r="H3" s="116" t="s">
        <v>33</v>
      </c>
      <c r="I3" s="117" t="s">
        <v>32</v>
      </c>
      <c r="J3" s="118" t="s">
        <v>29</v>
      </c>
      <c r="K3" s="119" t="s">
        <v>31</v>
      </c>
      <c r="L3" s="117" t="s">
        <v>30</v>
      </c>
      <c r="M3" s="128" t="s">
        <v>29</v>
      </c>
      <c r="N3" s="127"/>
      <c r="O3" s="112"/>
      <c r="P3" s="121"/>
      <c r="Q3" s="113"/>
    </row>
    <row r="4" spans="1:25" ht="36.75" customHeight="1" thickBot="1">
      <c r="C4" s="117"/>
      <c r="D4" s="114"/>
      <c r="E4" s="114"/>
      <c r="F4" s="114"/>
      <c r="G4" s="115"/>
      <c r="H4" s="116"/>
      <c r="I4" s="117"/>
      <c r="J4" s="118"/>
      <c r="K4" s="119"/>
      <c r="L4" s="117"/>
      <c r="M4" s="128"/>
      <c r="N4" s="127"/>
      <c r="O4" s="112"/>
      <c r="P4" s="122"/>
      <c r="Q4" s="11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1" t="s">
        <v>28</v>
      </c>
      <c r="D5" s="56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ก.พ.64!N5</f>
        <v>3</v>
      </c>
      <c r="P5" s="76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1" t="s">
        <v>27</v>
      </c>
      <c r="D6" s="42"/>
      <c r="E6" s="74"/>
      <c r="F6" s="42"/>
      <c r="G6" s="55">
        <f t="shared" si="0"/>
        <v>3</v>
      </c>
      <c r="H6" s="65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2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ก.พ.64!N6</f>
        <v>3</v>
      </c>
      <c r="P6" s="76"/>
      <c r="Q6" s="65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1" t="s">
        <v>26</v>
      </c>
      <c r="D7" s="42"/>
      <c r="E7" s="56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ก.พ.64!N7</f>
        <v>3</v>
      </c>
      <c r="P7" s="76"/>
      <c r="Q7" s="65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53"/>
      <c r="I8" s="53"/>
      <c r="J8" s="63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ก.พ.64!N8</f>
        <v>3</v>
      </c>
      <c r="P8" s="76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1" t="s">
        <v>24</v>
      </c>
      <c r="D9" s="47"/>
      <c r="E9" s="56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ก.พ.64!N9</f>
        <v>3</v>
      </c>
      <c r="P9" s="76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53"/>
      <c r="I10" s="54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ก.พ.64!N10</f>
        <v>3</v>
      </c>
      <c r="P10" s="76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2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ก.พ.64!N11</f>
        <v>3</v>
      </c>
      <c r="P11" s="76"/>
      <c r="Q11" s="65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ก.พ.64!N12</f>
        <v>3</v>
      </c>
      <c r="P12" s="76"/>
      <c r="Q12" s="65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ก.พ.64!N13</f>
        <v>3</v>
      </c>
      <c r="P13" s="76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2" t="s">
        <v>19</v>
      </c>
      <c r="D14" s="47"/>
      <c r="E14" s="56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ก.พ.64!N14</f>
        <v>3</v>
      </c>
      <c r="P14" s="7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ก.พ.64!N15</f>
        <v>3</v>
      </c>
      <c r="P15" s="7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2" t="s">
        <v>17</v>
      </c>
      <c r="D16" s="47"/>
      <c r="E16" s="47"/>
      <c r="F16" s="47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ก.พ.64!N16</f>
        <v>3</v>
      </c>
      <c r="P16" s="76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ก.พ.64!N17</f>
        <v>3</v>
      </c>
      <c r="P17" s="76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2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ก.พ.64!N18</f>
        <v>3</v>
      </c>
      <c r="P18" s="76"/>
      <c r="Q18" s="65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2" t="s">
        <v>14</v>
      </c>
      <c r="D19" s="42"/>
      <c r="E19" s="47"/>
      <c r="F19" s="42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ก.พ.64!N19</f>
        <v>3</v>
      </c>
      <c r="P19" s="76"/>
      <c r="Q19" s="65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1" t="s">
        <v>13</v>
      </c>
      <c r="D20" s="56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ก.พ.64!N20</f>
        <v>3</v>
      </c>
      <c r="P20" s="76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59"/>
      <c r="N27" s="59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6" sqref="O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3" t="s">
        <v>75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P1" s="75" t="s">
        <v>53</v>
      </c>
      <c r="Q1" s="41"/>
    </row>
    <row r="2" spans="1:25" ht="54.75" customHeight="1" thickBot="1">
      <c r="C2" s="117" t="s">
        <v>41</v>
      </c>
      <c r="D2" s="124" t="s">
        <v>40</v>
      </c>
      <c r="E2" s="124"/>
      <c r="F2" s="124"/>
      <c r="G2" s="124"/>
      <c r="H2" s="125" t="s">
        <v>39</v>
      </c>
      <c r="I2" s="125"/>
      <c r="J2" s="125"/>
      <c r="K2" s="126" t="s">
        <v>38</v>
      </c>
      <c r="L2" s="126"/>
      <c r="M2" s="126"/>
      <c r="N2" s="127" t="s">
        <v>76</v>
      </c>
      <c r="O2" s="112" t="s">
        <v>77</v>
      </c>
      <c r="P2" s="120" t="s">
        <v>56</v>
      </c>
      <c r="Q2" s="113" t="s">
        <v>37</v>
      </c>
    </row>
    <row r="3" spans="1:25" ht="38.25" customHeight="1" thickBot="1">
      <c r="C3" s="117"/>
      <c r="D3" s="114" t="s">
        <v>36</v>
      </c>
      <c r="E3" s="114" t="s">
        <v>35</v>
      </c>
      <c r="F3" s="114" t="s">
        <v>34</v>
      </c>
      <c r="G3" s="115" t="s">
        <v>29</v>
      </c>
      <c r="H3" s="116" t="s">
        <v>33</v>
      </c>
      <c r="I3" s="117" t="s">
        <v>32</v>
      </c>
      <c r="J3" s="118" t="s">
        <v>29</v>
      </c>
      <c r="K3" s="119" t="s">
        <v>31</v>
      </c>
      <c r="L3" s="117" t="s">
        <v>30</v>
      </c>
      <c r="M3" s="128" t="s">
        <v>29</v>
      </c>
      <c r="N3" s="127"/>
      <c r="O3" s="112"/>
      <c r="P3" s="121"/>
      <c r="Q3" s="113"/>
    </row>
    <row r="4" spans="1:25" ht="36.75" customHeight="1" thickBot="1">
      <c r="C4" s="117"/>
      <c r="D4" s="114"/>
      <c r="E4" s="114"/>
      <c r="F4" s="114"/>
      <c r="G4" s="115"/>
      <c r="H4" s="116"/>
      <c r="I4" s="117"/>
      <c r="J4" s="118"/>
      <c r="K4" s="119"/>
      <c r="L4" s="117"/>
      <c r="M4" s="128"/>
      <c r="N4" s="127"/>
      <c r="O4" s="112"/>
      <c r="P4" s="122"/>
      <c r="Q4" s="11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มี.ค.64!N5</f>
        <v>3</v>
      </c>
      <c r="P5" s="76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1" t="s">
        <v>27</v>
      </c>
      <c r="D6" s="42"/>
      <c r="E6" s="42"/>
      <c r="F6" s="42"/>
      <c r="G6" s="55">
        <f t="shared" si="0"/>
        <v>3</v>
      </c>
      <c r="H6" s="65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2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มี.ค.64!N6</f>
        <v>3</v>
      </c>
      <c r="P6" s="76"/>
      <c r="Q6" s="65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1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มี.ค.64!N7</f>
        <v>3</v>
      </c>
      <c r="P7" s="76"/>
      <c r="Q7" s="65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53"/>
      <c r="I8" s="65"/>
      <c r="J8" s="55">
        <f t="shared" si="1"/>
        <v>0</v>
      </c>
      <c r="K8" s="57">
        <f t="shared" ref="K8:K19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มี.ค.64!N8</f>
        <v>3</v>
      </c>
      <c r="P8" s="76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มี.ค.64!N9</f>
        <v>3</v>
      </c>
      <c r="P9" s="76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มี.ค.64!N10</f>
        <v>3</v>
      </c>
      <c r="P10" s="76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2" t="s">
        <v>22</v>
      </c>
      <c r="D11" s="42"/>
      <c r="E11" s="56"/>
      <c r="F11" s="47"/>
      <c r="G11" s="42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มี.ค.64!N11</f>
        <v>3</v>
      </c>
      <c r="P11" s="76"/>
      <c r="Q11" s="65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มี.ค.64!N12</f>
        <v>3</v>
      </c>
      <c r="P12" s="76"/>
      <c r="Q12" s="65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มี.ค.64!N13</f>
        <v>3</v>
      </c>
      <c r="P13" s="76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2" t="s">
        <v>19</v>
      </c>
      <c r="D14" s="47"/>
      <c r="E14" s="47"/>
      <c r="F14" s="47"/>
      <c r="G14" s="47">
        <f t="shared" si="0"/>
        <v>3</v>
      </c>
      <c r="H14" s="53"/>
      <c r="I14" s="64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มี.ค.64!N14</f>
        <v>3</v>
      </c>
      <c r="P14" s="7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2" t="s">
        <v>18</v>
      </c>
      <c r="D15" s="56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มี.ค.64!N15</f>
        <v>3</v>
      </c>
      <c r="P15" s="7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2" t="s">
        <v>17</v>
      </c>
      <c r="D16" s="47"/>
      <c r="E16" s="47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มี.ค.64!N16</f>
        <v>3</v>
      </c>
      <c r="P16" s="76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2" t="s">
        <v>16</v>
      </c>
      <c r="D17" s="56"/>
      <c r="E17" s="47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มี.ค.64!N17</f>
        <v>3</v>
      </c>
      <c r="P17" s="76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2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มี.ค.64!N18</f>
        <v>3</v>
      </c>
      <c r="P18" s="76"/>
      <c r="Q18" s="65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2" t="s">
        <v>14</v>
      </c>
      <c r="D19" s="42"/>
      <c r="E19" s="47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มี.ค.64!N19</f>
        <v>3</v>
      </c>
      <c r="P19" s="76"/>
      <c r="Q19" s="65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1" t="s">
        <v>13</v>
      </c>
      <c r="D20" s="47"/>
      <c r="E20" s="47"/>
      <c r="F20" s="47"/>
      <c r="G20" s="47">
        <f t="shared" si="0"/>
        <v>3</v>
      </c>
      <c r="H20" s="53"/>
      <c r="I20" s="65"/>
      <c r="J20" s="42">
        <f t="shared" si="1"/>
        <v>0</v>
      </c>
      <c r="K20" s="57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มี.ค.64!N20</f>
        <v>3</v>
      </c>
      <c r="P20" s="76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59"/>
      <c r="N27" s="59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0" sqref="O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3" t="s">
        <v>78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P1" s="75" t="s">
        <v>53</v>
      </c>
      <c r="Q1" s="68"/>
    </row>
    <row r="2" spans="1:25" ht="54.75" customHeight="1" thickBot="1">
      <c r="C2" s="117" t="s">
        <v>41</v>
      </c>
      <c r="D2" s="124" t="s">
        <v>40</v>
      </c>
      <c r="E2" s="124"/>
      <c r="F2" s="124"/>
      <c r="G2" s="124"/>
      <c r="H2" s="125" t="s">
        <v>39</v>
      </c>
      <c r="I2" s="125"/>
      <c r="J2" s="125"/>
      <c r="K2" s="126" t="s">
        <v>38</v>
      </c>
      <c r="L2" s="126"/>
      <c r="M2" s="126"/>
      <c r="N2" s="127" t="s">
        <v>79</v>
      </c>
      <c r="O2" s="112" t="s">
        <v>80</v>
      </c>
      <c r="P2" s="120" t="s">
        <v>56</v>
      </c>
      <c r="Q2" s="113" t="s">
        <v>37</v>
      </c>
    </row>
    <row r="3" spans="1:25" ht="38.25" customHeight="1" thickBot="1">
      <c r="C3" s="117"/>
      <c r="D3" s="114" t="s">
        <v>36</v>
      </c>
      <c r="E3" s="114" t="s">
        <v>35</v>
      </c>
      <c r="F3" s="114" t="s">
        <v>34</v>
      </c>
      <c r="G3" s="115" t="s">
        <v>29</v>
      </c>
      <c r="H3" s="116" t="s">
        <v>33</v>
      </c>
      <c r="I3" s="117" t="s">
        <v>32</v>
      </c>
      <c r="J3" s="118" t="s">
        <v>29</v>
      </c>
      <c r="K3" s="119" t="s">
        <v>31</v>
      </c>
      <c r="L3" s="117" t="s">
        <v>30</v>
      </c>
      <c r="M3" s="128" t="s">
        <v>29</v>
      </c>
      <c r="N3" s="127"/>
      <c r="O3" s="112"/>
      <c r="P3" s="121"/>
      <c r="Q3" s="113"/>
    </row>
    <row r="4" spans="1:25" ht="36.75" customHeight="1" thickBot="1">
      <c r="C4" s="117"/>
      <c r="D4" s="114"/>
      <c r="E4" s="114"/>
      <c r="F4" s="114"/>
      <c r="G4" s="115"/>
      <c r="H4" s="116"/>
      <c r="I4" s="117"/>
      <c r="J4" s="118"/>
      <c r="K4" s="119"/>
      <c r="L4" s="117"/>
      <c r="M4" s="128"/>
      <c r="N4" s="127"/>
      <c r="O4" s="112"/>
      <c r="P4" s="122"/>
      <c r="Q4" s="11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1" t="s">
        <v>28</v>
      </c>
      <c r="D5" s="56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เม.ย.64!N5</f>
        <v>3</v>
      </c>
      <c r="P5" s="76"/>
      <c r="Q5" s="65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1" t="s">
        <v>27</v>
      </c>
      <c r="D6" s="74"/>
      <c r="E6" s="56"/>
      <c r="F6" s="56"/>
      <c r="G6" s="55">
        <f t="shared" si="0"/>
        <v>3</v>
      </c>
      <c r="H6" s="65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เม.ย.64!N6</f>
        <v>3</v>
      </c>
      <c r="P6" s="76"/>
      <c r="Q6" s="65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1" t="s">
        <v>26</v>
      </c>
      <c r="D7" s="74"/>
      <c r="E7" s="56"/>
      <c r="F7" s="56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เม.ย.64!N7</f>
        <v>3</v>
      </c>
      <c r="P7" s="76"/>
      <c r="Q7" s="65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1" t="s">
        <v>25</v>
      </c>
      <c r="D8" s="56"/>
      <c r="E8" s="56"/>
      <c r="F8" s="56"/>
      <c r="G8" s="63">
        <f t="shared" si="0"/>
        <v>3</v>
      </c>
      <c r="H8" s="53"/>
      <c r="I8" s="65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เม.ย.64!N8</f>
        <v>3</v>
      </c>
      <c r="P8" s="76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1" t="s">
        <v>24</v>
      </c>
      <c r="D9" s="56"/>
      <c r="E9" s="56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เม.ย.64!N9</f>
        <v>3</v>
      </c>
      <c r="P9" s="76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2" t="s">
        <v>23</v>
      </c>
      <c r="D10" s="56"/>
      <c r="E10" s="56"/>
      <c r="F10" s="56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เม.ย.64!N10</f>
        <v>3</v>
      </c>
      <c r="P10" s="76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2" t="s">
        <v>22</v>
      </c>
      <c r="D11" s="56"/>
      <c r="E11" s="56"/>
      <c r="F11" s="56"/>
      <c r="G11" s="42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เม.ย.64!N11</f>
        <v>3</v>
      </c>
      <c r="P11" s="76"/>
      <c r="Q11" s="65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2" t="s">
        <v>21</v>
      </c>
      <c r="D12" s="56"/>
      <c r="E12" s="56"/>
      <c r="F12" s="56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เม.ย.64!N12</f>
        <v>3</v>
      </c>
      <c r="P12" s="76"/>
      <c r="Q12" s="65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2" t="s">
        <v>20</v>
      </c>
      <c r="D13" s="56"/>
      <c r="E13" s="56"/>
      <c r="F13" s="56"/>
      <c r="G13" s="42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เม.ย.64!N13</f>
        <v>3</v>
      </c>
      <c r="P13" s="76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2" t="s">
        <v>19</v>
      </c>
      <c r="D14" s="56"/>
      <c r="E14" s="56"/>
      <c r="F14" s="56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เม.ย.64!N14</f>
        <v>3</v>
      </c>
      <c r="P14" s="7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2" t="s">
        <v>18</v>
      </c>
      <c r="D15" s="56"/>
      <c r="E15" s="56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เม.ย.64!N15</f>
        <v>3</v>
      </c>
      <c r="P15" s="7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2" t="s">
        <v>17</v>
      </c>
      <c r="D16" s="56"/>
      <c r="E16" s="56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เม.ย.64!N16</f>
        <v>3</v>
      </c>
      <c r="P16" s="76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เม.ย.64!N17</f>
        <v>3</v>
      </c>
      <c r="P17" s="76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2" t="s">
        <v>15</v>
      </c>
      <c r="D18" s="56"/>
      <c r="E18" s="56"/>
      <c r="F18" s="56"/>
      <c r="G18" s="42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เม.ย.64!N18</f>
        <v>3</v>
      </c>
      <c r="P18" s="76"/>
      <c r="Q18" s="65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2" t="s">
        <v>14</v>
      </c>
      <c r="D19" s="56"/>
      <c r="E19" s="56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เม.ย.64!N19</f>
        <v>3</v>
      </c>
      <c r="P19" s="76"/>
      <c r="Q19" s="65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1" t="s">
        <v>13</v>
      </c>
      <c r="D20" s="56"/>
      <c r="E20" s="56"/>
      <c r="F20" s="56"/>
      <c r="G20" s="42">
        <f t="shared" si="0"/>
        <v>3</v>
      </c>
      <c r="H20" s="53"/>
      <c r="I20" s="6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เม.ย.64!N20</f>
        <v>3</v>
      </c>
      <c r="P20" s="65"/>
      <c r="Q20" s="65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59"/>
      <c r="N27" s="59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5:E20">
    <cfRule type="cellIs" dxfId="1" priority="3" operator="lessThan">
      <formula>1</formula>
    </cfRule>
  </conditionalFormatting>
  <conditionalFormatting sqref="F5:F20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3" t="s">
        <v>81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60" t="s">
        <v>53</v>
      </c>
      <c r="P1" s="68"/>
      <c r="Q1" s="41"/>
    </row>
    <row r="2" spans="1:25" ht="54.75" customHeight="1" thickBot="1">
      <c r="C2" s="117" t="s">
        <v>41</v>
      </c>
      <c r="D2" s="124" t="s">
        <v>40</v>
      </c>
      <c r="E2" s="124"/>
      <c r="F2" s="124"/>
      <c r="G2" s="124"/>
      <c r="H2" s="125" t="s">
        <v>39</v>
      </c>
      <c r="I2" s="125"/>
      <c r="J2" s="125"/>
      <c r="K2" s="126" t="s">
        <v>38</v>
      </c>
      <c r="L2" s="126"/>
      <c r="M2" s="126"/>
      <c r="N2" s="127" t="s">
        <v>82</v>
      </c>
      <c r="O2" s="112" t="s">
        <v>83</v>
      </c>
      <c r="P2" s="120" t="s">
        <v>56</v>
      </c>
      <c r="Q2" s="113" t="s">
        <v>37</v>
      </c>
    </row>
    <row r="3" spans="1:25" ht="38.25" customHeight="1" thickBot="1">
      <c r="C3" s="117"/>
      <c r="D3" s="114" t="s">
        <v>36</v>
      </c>
      <c r="E3" s="114" t="s">
        <v>35</v>
      </c>
      <c r="F3" s="114" t="s">
        <v>34</v>
      </c>
      <c r="G3" s="115" t="s">
        <v>29</v>
      </c>
      <c r="H3" s="116" t="s">
        <v>33</v>
      </c>
      <c r="I3" s="117" t="s">
        <v>32</v>
      </c>
      <c r="J3" s="118" t="s">
        <v>29</v>
      </c>
      <c r="K3" s="119" t="s">
        <v>31</v>
      </c>
      <c r="L3" s="117" t="s">
        <v>30</v>
      </c>
      <c r="M3" s="128" t="s">
        <v>29</v>
      </c>
      <c r="N3" s="127"/>
      <c r="O3" s="112"/>
      <c r="P3" s="121"/>
      <c r="Q3" s="113"/>
    </row>
    <row r="4" spans="1:25" ht="36.75" customHeight="1" thickBot="1">
      <c r="C4" s="117"/>
      <c r="D4" s="114"/>
      <c r="E4" s="114"/>
      <c r="F4" s="114"/>
      <c r="G4" s="115"/>
      <c r="H4" s="116"/>
      <c r="I4" s="117"/>
      <c r="J4" s="118"/>
      <c r="K4" s="119"/>
      <c r="L4" s="117"/>
      <c r="M4" s="128"/>
      <c r="N4" s="127"/>
      <c r="O4" s="112"/>
      <c r="P4" s="122"/>
      <c r="Q4" s="11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78"/>
      <c r="I5" s="78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พ.ค.64!N5</f>
        <v>3</v>
      </c>
      <c r="P5" s="77"/>
      <c r="Q5" s="79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1" t="s">
        <v>27</v>
      </c>
      <c r="D6" s="42"/>
      <c r="E6" s="74"/>
      <c r="F6" s="42"/>
      <c r="G6" s="55">
        <f t="shared" si="0"/>
        <v>3</v>
      </c>
      <c r="H6" s="79"/>
      <c r="I6" s="78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พ.ค.64!N6</f>
        <v>3</v>
      </c>
      <c r="P6" s="77"/>
      <c r="Q6" s="79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1" t="s">
        <v>26</v>
      </c>
      <c r="D7" s="42"/>
      <c r="E7" s="42"/>
      <c r="F7" s="42"/>
      <c r="G7" s="42">
        <f t="shared" si="0"/>
        <v>3</v>
      </c>
      <c r="H7" s="78"/>
      <c r="I7" s="78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พ.ค.64!N7</f>
        <v>3</v>
      </c>
      <c r="P7" s="77"/>
      <c r="Q7" s="79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78"/>
      <c r="I8" s="79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พ.ค.64!N8</f>
        <v>3</v>
      </c>
      <c r="P8" s="77"/>
      <c r="Q8" s="78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78"/>
      <c r="I9" s="78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พ.ค.64!N9</f>
        <v>3</v>
      </c>
      <c r="P9" s="77"/>
      <c r="Q9" s="78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78"/>
      <c r="I10" s="78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พ.ค.64!N10</f>
        <v>3</v>
      </c>
      <c r="P10" s="77"/>
      <c r="Q10" s="79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2" t="s">
        <v>22</v>
      </c>
      <c r="D11" s="42"/>
      <c r="E11" s="47"/>
      <c r="F11" s="42"/>
      <c r="G11" s="42">
        <f t="shared" si="0"/>
        <v>3</v>
      </c>
      <c r="H11" s="78"/>
      <c r="I11" s="78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พ.ค.64!N11</f>
        <v>3</v>
      </c>
      <c r="P11" s="77"/>
      <c r="Q11" s="79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78"/>
      <c r="I12" s="78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พ.ค.64!N12</f>
        <v>3</v>
      </c>
      <c r="P12" s="77"/>
      <c r="Q12" s="79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78"/>
      <c r="I13" s="78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พ.ค.64!N13</f>
        <v>3</v>
      </c>
      <c r="P13" s="77"/>
      <c r="Q13" s="78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2" t="s">
        <v>19</v>
      </c>
      <c r="D14" s="56"/>
      <c r="E14" s="47"/>
      <c r="F14" s="47"/>
      <c r="G14" s="47">
        <f t="shared" si="0"/>
        <v>3</v>
      </c>
      <c r="H14" s="78"/>
      <c r="I14" s="78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พ.ค.64!N14</f>
        <v>3</v>
      </c>
      <c r="P14" s="77"/>
      <c r="Q14" s="78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78"/>
      <c r="I15" s="78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พ.ค.64!N15</f>
        <v>3</v>
      </c>
      <c r="P15" s="77"/>
      <c r="Q15" s="78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2" t="s">
        <v>17</v>
      </c>
      <c r="D16" s="47"/>
      <c r="E16" s="47"/>
      <c r="F16" s="47"/>
      <c r="G16" s="47">
        <f t="shared" si="0"/>
        <v>3</v>
      </c>
      <c r="H16" s="78"/>
      <c r="I16" s="78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พ.ค.64!N16</f>
        <v>3</v>
      </c>
      <c r="P16" s="77"/>
      <c r="Q16" s="78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78"/>
      <c r="I17" s="78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พ.ค.64!N17</f>
        <v>3</v>
      </c>
      <c r="P17" s="77"/>
      <c r="Q17" s="78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2" t="s">
        <v>15</v>
      </c>
      <c r="D18" s="42"/>
      <c r="E18" s="56"/>
      <c r="F18" s="42"/>
      <c r="G18" s="42">
        <f t="shared" si="0"/>
        <v>3</v>
      </c>
      <c r="H18" s="78"/>
      <c r="I18" s="79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พ.ค.64!N18</f>
        <v>3</v>
      </c>
      <c r="P18" s="77"/>
      <c r="Q18" s="79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2" t="s">
        <v>14</v>
      </c>
      <c r="D19" s="42"/>
      <c r="E19" s="74"/>
      <c r="F19" s="42"/>
      <c r="G19" s="42">
        <f t="shared" si="0"/>
        <v>3</v>
      </c>
      <c r="H19" s="79"/>
      <c r="I19" s="78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พ.ค.64!N19</f>
        <v>3</v>
      </c>
      <c r="P19" s="77"/>
      <c r="Q19" s="79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1" t="s">
        <v>13</v>
      </c>
      <c r="D20" s="42"/>
      <c r="E20" s="47"/>
      <c r="F20" s="47"/>
      <c r="G20" s="42">
        <f t="shared" si="0"/>
        <v>3</v>
      </c>
      <c r="H20" s="78"/>
      <c r="I20" s="79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พ.ค.64!N20</f>
        <v>3</v>
      </c>
      <c r="P20" s="79"/>
      <c r="Q20" s="79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85" t="s">
        <v>5</v>
      </c>
      <c r="M23" s="85"/>
      <c r="N23" s="85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85"/>
      <c r="M24" s="85"/>
      <c r="N24" s="85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85" t="s">
        <v>5</v>
      </c>
      <c r="M25" s="85"/>
      <c r="N25" s="85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85"/>
      <c r="M26" s="85"/>
      <c r="N26" s="85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86" t="s">
        <v>5</v>
      </c>
      <c r="L27" s="86"/>
      <c r="M27" s="59"/>
      <c r="N27" s="59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85" t="s">
        <v>5</v>
      </c>
      <c r="M30" s="85"/>
      <c r="N30" s="85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85"/>
      <c r="M31" s="85"/>
      <c r="N31" s="85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2020-11-26T08:30:53Z</cp:lastPrinted>
  <dcterms:created xsi:type="dcterms:W3CDTF">2017-12-26T02:45:48Z</dcterms:created>
  <dcterms:modified xsi:type="dcterms:W3CDTF">2021-01-15T09:17:50Z</dcterms:modified>
</cp:coreProperties>
</file>